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250" windowHeight="12435"/>
  </bookViews>
  <sheets>
    <sheet name="основные параметры" sheetId="2" r:id="rId1"/>
  </sheets>
  <definedNames>
    <definedName name="_xlnm.Print_Area" localSheetId="0">'основные параметры'!$A$1:$I$68</definedName>
  </definedNames>
  <calcPr calcId="145621"/>
</workbook>
</file>

<file path=xl/calcChain.xml><?xml version="1.0" encoding="utf-8"?>
<calcChain xmlns="http://schemas.openxmlformats.org/spreadsheetml/2006/main">
  <c r="D14" i="2" l="1"/>
  <c r="E14" i="2"/>
  <c r="F14" i="2"/>
  <c r="G14" i="2"/>
  <c r="H14" i="2"/>
  <c r="G42" i="2"/>
  <c r="F41" i="2"/>
  <c r="E41" i="2"/>
  <c r="E31" i="2"/>
  <c r="E42" i="2" s="1"/>
  <c r="F28" i="2"/>
  <c r="F42" i="2" s="1"/>
  <c r="D30" i="2"/>
  <c r="G20" i="2"/>
  <c r="E29" i="2" l="1"/>
  <c r="C28" i="2"/>
  <c r="C42" i="2" s="1"/>
  <c r="C30" i="2" l="1"/>
  <c r="C41" i="2" s="1"/>
  <c r="C14" i="2"/>
  <c r="H42" i="2"/>
  <c r="D42" i="2"/>
  <c r="C40" i="2"/>
  <c r="H37" i="2"/>
  <c r="G37" i="2"/>
  <c r="F37" i="2"/>
  <c r="E37" i="2"/>
  <c r="D37" i="2"/>
  <c r="C37" i="2"/>
  <c r="H32" i="2"/>
  <c r="G32" i="2"/>
  <c r="F32" i="2"/>
  <c r="E32" i="2"/>
  <c r="D32" i="2"/>
  <c r="C32" i="2"/>
  <c r="H29" i="2"/>
  <c r="G41" i="2"/>
  <c r="D29" i="2"/>
  <c r="G29" i="2"/>
  <c r="F29" i="2"/>
  <c r="H26" i="2"/>
  <c r="G26" i="2"/>
  <c r="F26" i="2"/>
  <c r="E26" i="2"/>
  <c r="D26" i="2"/>
  <c r="H21" i="2"/>
  <c r="G21" i="2"/>
  <c r="F21" i="2"/>
  <c r="E21" i="2"/>
  <c r="D21" i="2"/>
  <c r="D18" i="2" s="1"/>
  <c r="C21" i="2"/>
  <c r="C18" i="2" s="1"/>
  <c r="H20" i="2"/>
  <c r="H13" i="2"/>
  <c r="G13" i="2"/>
  <c r="F13" i="2"/>
  <c r="E13" i="2"/>
  <c r="D13" i="2"/>
  <c r="C13" i="2"/>
  <c r="E18" i="2" l="1"/>
  <c r="E22" i="2" s="1"/>
  <c r="H18" i="2"/>
  <c r="D41" i="2"/>
  <c r="C26" i="2"/>
  <c r="G24" i="2"/>
  <c r="H41" i="2"/>
  <c r="F24" i="2"/>
  <c r="G18" i="2"/>
  <c r="G22" i="2" s="1"/>
  <c r="D24" i="2"/>
  <c r="H24" i="2"/>
  <c r="D22" i="2"/>
  <c r="D23" i="2" s="1"/>
  <c r="F18" i="2"/>
  <c r="F22" i="2" s="1"/>
  <c r="H22" i="2"/>
  <c r="H23" i="2" s="1"/>
  <c r="C22" i="2"/>
  <c r="C23" i="2" s="1"/>
  <c r="E24" i="2"/>
  <c r="D39" i="2" l="1"/>
  <c r="E39" i="2" s="1"/>
  <c r="C29" i="2"/>
  <c r="C24" i="2" s="1"/>
  <c r="E40" i="2" l="1"/>
  <c r="F39" i="2"/>
  <c r="F40" i="2" s="1"/>
  <c r="D40" i="2"/>
  <c r="G39" i="2" l="1"/>
  <c r="G40" i="2" s="1"/>
  <c r="H39" i="2" l="1"/>
  <c r="H40" i="2" s="1"/>
</calcChain>
</file>

<file path=xl/sharedStrings.xml><?xml version="1.0" encoding="utf-8"?>
<sst xmlns="http://schemas.openxmlformats.org/spreadsheetml/2006/main" count="68" uniqueCount="62">
  <si>
    <t>№ п/п</t>
  </si>
  <si>
    <t>Наименование показателя</t>
  </si>
  <si>
    <t xml:space="preserve">1. </t>
  </si>
  <si>
    <t>Доходы бюджета города -всего</t>
  </si>
  <si>
    <t>в том числе:</t>
  </si>
  <si>
    <t>1.1</t>
  </si>
  <si>
    <t>1.2</t>
  </si>
  <si>
    <t xml:space="preserve"> - безвозмездные поступления</t>
  </si>
  <si>
    <t xml:space="preserve">2. </t>
  </si>
  <si>
    <t>Расходы бюджета города -всего</t>
  </si>
  <si>
    <t>2.1</t>
  </si>
  <si>
    <t>2.2</t>
  </si>
  <si>
    <t xml:space="preserve"> - за счёт средств бюджета города Твери</t>
  </si>
  <si>
    <t xml:space="preserve"> - за счёт межбюджетных трансфертов</t>
  </si>
  <si>
    <t>3.</t>
  </si>
  <si>
    <t xml:space="preserve">4. </t>
  </si>
  <si>
    <t>Отношение дефицита бюджета города к общему годовому объему доходов бюджета города Твери без учета объема безвозмездных поступлений (в процентах)</t>
  </si>
  <si>
    <t>5.</t>
  </si>
  <si>
    <t>5.1</t>
  </si>
  <si>
    <t xml:space="preserve">     получение кредитов</t>
  </si>
  <si>
    <t xml:space="preserve">     погашение кредитов</t>
  </si>
  <si>
    <t>5.2</t>
  </si>
  <si>
    <t>Бюджетные кредиты от других бюджетов бюджетной системы РФ</t>
  </si>
  <si>
    <t>Изменение  остатков средств на счетах по учёту средств бюджетов</t>
  </si>
  <si>
    <t>5.3</t>
  </si>
  <si>
    <t xml:space="preserve">     остатки на начало периода</t>
  </si>
  <si>
    <t>Иные источники внутреннего финансирования дефицита</t>
  </si>
  <si>
    <t>5.4</t>
  </si>
  <si>
    <t xml:space="preserve"> - средства от  продажи акций и иных форм участия в капитале, находящиеся в муниципальной собственности</t>
  </si>
  <si>
    <t xml:space="preserve">     остатки на конец периода</t>
  </si>
  <si>
    <t>6.</t>
  </si>
  <si>
    <t>Объем муниципального долга на 1 января соответствующего финансового года</t>
  </si>
  <si>
    <t>7.</t>
  </si>
  <si>
    <t>Объем средств, направляемых в соответствующем финансовом году на погашение суммы основного долга по муниципальным заимствованиям</t>
  </si>
  <si>
    <t>8.</t>
  </si>
  <si>
    <t>Объем расходов на обслуживание муниципального долга</t>
  </si>
  <si>
    <t>9.</t>
  </si>
  <si>
    <t>млн.руб.</t>
  </si>
  <si>
    <t xml:space="preserve">Дефицит (профицит) бюджета </t>
  </si>
  <si>
    <t>Источники финансирования дефицита бюджета – всего</t>
  </si>
  <si>
    <t>% к налоговым и неналоговым доходам</t>
  </si>
  <si>
    <t>Объем муниципальных заимствований в соответствующем финансовом году
 (кредиты  банковские + бюджетные =)</t>
  </si>
  <si>
    <t xml:space="preserve"> - налоговые доходы</t>
  </si>
  <si>
    <t>1.3</t>
  </si>
  <si>
    <t xml:space="preserve"> - неналоговые доходы</t>
  </si>
  <si>
    <t>к бюджетному прогнозу города Твери</t>
  </si>
  <si>
    <t>2025 год</t>
  </si>
  <si>
    <t>2024 год</t>
  </si>
  <si>
    <t>2023 год</t>
  </si>
  <si>
    <t>2026 год</t>
  </si>
  <si>
    <t>2027 год</t>
  </si>
  <si>
    <t>2028 год</t>
  </si>
  <si>
    <t>на долгосрочный период  до 2028 года</t>
  </si>
  <si>
    <t>Прогноз основных характеристик бюджета города Твери на 2023-2028 годы</t>
  </si>
  <si>
    <t xml:space="preserve"> Кредиты  кредитных  организаций  </t>
  </si>
  <si>
    <t>профицит</t>
  </si>
  <si>
    <t>Приложение 3</t>
  </si>
  <si>
    <t>к постановлению</t>
  </si>
  <si>
    <t>Администрации города Твери</t>
  </si>
  <si>
    <t>«Приложение 2</t>
  </si>
  <si>
    <t>».</t>
  </si>
  <si>
    <t xml:space="preserve"> от  02.02.2024 года №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</si>
</sst>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9"/>
      <color rgb="FFFFFF00"/>
      <name val="Times New Roman"/>
      <family val="1"/>
      <charset val="204"/>
    </font>
    <font>
      <i/>
      <sz val="10"/>
      <color rgb="FFFFFF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color rgb="FFFF0000"/>
      <name val="Calibri"/>
      <family val="2"/>
      <charset val="204"/>
      <scheme val="minor"/>
    </font>
    <font>
      <i/>
      <sz val="9"/>
      <color rgb="FF7030A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8"/>
      <color rgb="FF7030A0"/>
      <name val="Times New Roman"/>
      <family val="1"/>
      <charset val="204"/>
    </font>
    <font>
      <sz val="8"/>
      <color rgb="FF7030A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Roman"/>
      <family val="1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color theme="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164" fontId="0" fillId="0" borderId="0" xfId="0" applyNumberFormat="1"/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0" fillId="0" borderId="0" xfId="0" applyFont="1" applyFill="1"/>
    <xf numFmtId="0" fontId="8" fillId="0" borderId="1" xfId="0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/>
    <xf numFmtId="164" fontId="12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/>
    <xf numFmtId="164" fontId="3" fillId="0" borderId="0" xfId="0" applyNumberFormat="1" applyFont="1"/>
    <xf numFmtId="164" fontId="6" fillId="0" borderId="0" xfId="0" applyNumberFormat="1" applyFont="1" applyAlignment="1">
      <alignment vertical="center" wrapText="1"/>
    </xf>
    <xf numFmtId="164" fontId="7" fillId="0" borderId="0" xfId="0" applyNumberFormat="1" applyFont="1" applyFill="1" applyAlignment="1">
      <alignment horizontal="left" vertical="center"/>
    </xf>
    <xf numFmtId="164" fontId="13" fillId="0" borderId="0" xfId="0" applyNumberFormat="1" applyFont="1" applyAlignment="1">
      <alignment vertical="center" wrapText="1"/>
    </xf>
    <xf numFmtId="0" fontId="0" fillId="0" borderId="0" xfId="0" applyBorder="1"/>
    <xf numFmtId="164" fontId="0" fillId="0" borderId="0" xfId="0" applyNumberFormat="1" applyBorder="1"/>
    <xf numFmtId="0" fontId="10" fillId="0" borderId="0" xfId="0" applyFont="1" applyBorder="1"/>
    <xf numFmtId="164" fontId="1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164" fontId="3" fillId="0" borderId="0" xfId="0" applyNumberFormat="1" applyFont="1" applyBorder="1"/>
    <xf numFmtId="164" fontId="8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/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64" fontId="14" fillId="0" borderId="0" xfId="0" applyNumberFormat="1" applyFont="1"/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4" fontId="17" fillId="0" borderId="0" xfId="0" applyNumberFormat="1" applyFont="1"/>
    <xf numFmtId="0" fontId="17" fillId="0" borderId="0" xfId="0" applyFont="1"/>
    <xf numFmtId="0" fontId="1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8" fillId="0" borderId="1" xfId="0" applyFont="1" applyFill="1" applyBorder="1" applyAlignment="1">
      <alignment horizontal="center" vertical="center" wrapText="1"/>
    </xf>
    <xf numFmtId="0" fontId="15" fillId="0" borderId="0" xfId="0" applyFont="1"/>
    <xf numFmtId="164" fontId="20" fillId="0" borderId="0" xfId="0" applyNumberFormat="1" applyFont="1" applyAlignment="1">
      <alignment horizontal="center"/>
    </xf>
    <xf numFmtId="0" fontId="20" fillId="0" borderId="0" xfId="0" applyFont="1"/>
    <xf numFmtId="164" fontId="20" fillId="0" borderId="0" xfId="0" applyNumberFormat="1" applyFont="1" applyAlignment="1">
      <alignment horizontal="right"/>
    </xf>
    <xf numFmtId="0" fontId="22" fillId="0" borderId="1" xfId="0" applyFont="1" applyFill="1" applyBorder="1" applyAlignment="1">
      <alignment horizontal="left"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64" fontId="19" fillId="0" borderId="4" xfId="0" applyNumberFormat="1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3" fillId="0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164" fontId="24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left" wrapText="1"/>
    </xf>
    <xf numFmtId="0" fontId="18" fillId="0" borderId="0" xfId="0" applyFont="1" applyFill="1" applyAlignment="1">
      <alignment horizontal="right"/>
    </xf>
    <xf numFmtId="3" fontId="18" fillId="0" borderId="0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tabSelected="1" view="pageBreakPreview" topLeftCell="A4" zoomScale="110" zoomScaleNormal="100" zoomScaleSheetLayoutView="110" workbookViewId="0">
      <selection activeCell="E4" sqref="E4:H4"/>
    </sheetView>
  </sheetViews>
  <sheetFormatPr defaultRowHeight="15" x14ac:dyDescent="0.25"/>
  <cols>
    <col min="1" max="1" width="4.42578125" style="2" customWidth="1"/>
    <col min="2" max="2" width="61.7109375" customWidth="1"/>
    <col min="3" max="3" width="10.5703125" customWidth="1"/>
    <col min="4" max="4" width="11.28515625" customWidth="1"/>
    <col min="5" max="5" width="10.5703125" customWidth="1"/>
    <col min="6" max="6" width="10.7109375" customWidth="1"/>
    <col min="7" max="7" width="11.5703125" customWidth="1"/>
    <col min="8" max="8" width="11.140625" customWidth="1"/>
    <col min="9" max="9" width="2.28515625" customWidth="1"/>
    <col min="10" max="10" width="8.5703125" customWidth="1"/>
  </cols>
  <sheetData>
    <row r="1" spans="1:18" ht="18" customHeight="1" x14ac:dyDescent="0.25">
      <c r="E1" s="66" t="s">
        <v>56</v>
      </c>
      <c r="F1" s="66"/>
      <c r="G1" s="66"/>
      <c r="H1" s="66"/>
    </row>
    <row r="2" spans="1:18" ht="15.75" x14ac:dyDescent="0.25">
      <c r="E2" s="66" t="s">
        <v>57</v>
      </c>
      <c r="F2" s="66"/>
      <c r="G2" s="66"/>
      <c r="H2" s="66"/>
    </row>
    <row r="3" spans="1:18" ht="15.75" x14ac:dyDescent="0.25">
      <c r="E3" s="66" t="s">
        <v>58</v>
      </c>
      <c r="F3" s="66"/>
      <c r="G3" s="66"/>
      <c r="H3" s="66"/>
    </row>
    <row r="4" spans="1:18" ht="15.75" x14ac:dyDescent="0.25">
      <c r="E4" s="66" t="s">
        <v>61</v>
      </c>
      <c r="F4" s="66"/>
      <c r="G4" s="66"/>
      <c r="H4" s="66"/>
    </row>
    <row r="5" spans="1:18" ht="15.75" x14ac:dyDescent="0.25">
      <c r="B5" s="47"/>
      <c r="E5" s="66" t="s">
        <v>59</v>
      </c>
      <c r="F5" s="66"/>
      <c r="G5" s="66"/>
      <c r="H5" s="66"/>
      <c r="I5" s="64"/>
      <c r="J5" s="65"/>
    </row>
    <row r="6" spans="1:18" ht="15.75" x14ac:dyDescent="0.25">
      <c r="E6" s="66" t="s">
        <v>45</v>
      </c>
      <c r="F6" s="66"/>
      <c r="G6" s="66"/>
      <c r="H6" s="66"/>
      <c r="I6" s="64"/>
      <c r="J6" s="65"/>
    </row>
    <row r="7" spans="1:18" ht="15.75" x14ac:dyDescent="0.25">
      <c r="E7" s="66" t="s">
        <v>52</v>
      </c>
      <c r="F7" s="66"/>
      <c r="G7" s="66"/>
      <c r="H7" s="66"/>
      <c r="I7" s="64"/>
      <c r="J7" s="65"/>
    </row>
    <row r="8" spans="1:18" x14ac:dyDescent="0.25">
      <c r="I8" s="49"/>
    </row>
    <row r="9" spans="1:18" ht="18.75" x14ac:dyDescent="0.25">
      <c r="A9" s="67" t="s">
        <v>53</v>
      </c>
      <c r="B9" s="67"/>
      <c r="C9" s="67"/>
      <c r="D9" s="67"/>
      <c r="E9" s="67"/>
      <c r="F9" s="67"/>
      <c r="G9" s="67"/>
      <c r="H9" s="68"/>
    </row>
    <row r="10" spans="1:18" ht="15.75" x14ac:dyDescent="0.25">
      <c r="B10" s="1"/>
      <c r="C10" s="1"/>
      <c r="D10" s="1"/>
      <c r="E10" s="1"/>
      <c r="F10" s="1"/>
      <c r="H10" s="45" t="s">
        <v>37</v>
      </c>
    </row>
    <row r="11" spans="1:18" ht="22.15" customHeight="1" x14ac:dyDescent="0.25">
      <c r="A11" s="60" t="s">
        <v>0</v>
      </c>
      <c r="B11" s="5" t="s">
        <v>1</v>
      </c>
      <c r="C11" s="46" t="s">
        <v>48</v>
      </c>
      <c r="D11" s="46" t="s">
        <v>47</v>
      </c>
      <c r="E11" s="46" t="s">
        <v>46</v>
      </c>
      <c r="F11" s="46" t="s">
        <v>49</v>
      </c>
      <c r="G11" s="46" t="s">
        <v>50</v>
      </c>
      <c r="H11" s="46" t="s">
        <v>51</v>
      </c>
    </row>
    <row r="12" spans="1:18" s="44" customFormat="1" ht="11.25" x14ac:dyDescent="0.2">
      <c r="A12" s="41">
        <v>1</v>
      </c>
      <c r="B12" s="41">
        <v>2</v>
      </c>
      <c r="C12" s="57">
        <v>3</v>
      </c>
      <c r="D12" s="57">
        <v>4</v>
      </c>
      <c r="E12" s="57">
        <v>5</v>
      </c>
      <c r="F12" s="57">
        <v>6</v>
      </c>
      <c r="G12" s="57">
        <v>7</v>
      </c>
      <c r="H12" s="57">
        <v>8</v>
      </c>
    </row>
    <row r="13" spans="1:18" x14ac:dyDescent="0.25">
      <c r="A13" s="37" t="s">
        <v>2</v>
      </c>
      <c r="B13" s="35" t="s">
        <v>3</v>
      </c>
      <c r="C13" s="36">
        <f>C15+C16+C17</f>
        <v>11909.3</v>
      </c>
      <c r="D13" s="36">
        <f t="shared" ref="D13:H13" si="0">D15+D16+D17</f>
        <v>10514.2</v>
      </c>
      <c r="E13" s="36">
        <f t="shared" si="0"/>
        <v>9532.9</v>
      </c>
      <c r="F13" s="36">
        <f t="shared" si="0"/>
        <v>9781</v>
      </c>
      <c r="G13" s="36">
        <f t="shared" si="0"/>
        <v>10094.599999999999</v>
      </c>
      <c r="H13" s="36">
        <f t="shared" si="0"/>
        <v>10429.599999999999</v>
      </c>
    </row>
    <row r="14" spans="1:18" x14ac:dyDescent="0.25">
      <c r="A14" s="13"/>
      <c r="B14" s="12" t="s">
        <v>4</v>
      </c>
      <c r="C14" s="59">
        <f>C15+C16</f>
        <v>5213.5</v>
      </c>
      <c r="D14" s="59">
        <f>D15+D16</f>
        <v>5023.8</v>
      </c>
      <c r="E14" s="59">
        <f>E15+E16</f>
        <v>5097.5</v>
      </c>
      <c r="F14" s="59">
        <f t="shared" ref="F14:H14" si="1">F15+F16</f>
        <v>5345.6</v>
      </c>
      <c r="G14" s="59">
        <f t="shared" si="1"/>
        <v>5659.2</v>
      </c>
      <c r="H14" s="59">
        <f t="shared" si="1"/>
        <v>5994.2</v>
      </c>
      <c r="I14" s="33"/>
      <c r="J14" s="23"/>
      <c r="K14" s="24"/>
      <c r="L14" s="23"/>
      <c r="M14" s="23"/>
      <c r="N14" s="23"/>
      <c r="O14" s="23"/>
      <c r="P14" s="23"/>
      <c r="Q14" s="23"/>
      <c r="R14" s="23"/>
    </row>
    <row r="15" spans="1:18" s="14" customFormat="1" ht="13.15" customHeight="1" x14ac:dyDescent="0.25">
      <c r="A15" s="11" t="s">
        <v>5</v>
      </c>
      <c r="B15" s="9" t="s">
        <v>42</v>
      </c>
      <c r="C15" s="6">
        <v>3987.7</v>
      </c>
      <c r="D15" s="6">
        <v>4000.9</v>
      </c>
      <c r="E15" s="6">
        <v>4219.7</v>
      </c>
      <c r="F15" s="6">
        <v>4476.6000000000004</v>
      </c>
      <c r="G15" s="6">
        <v>4767.3999999999996</v>
      </c>
      <c r="H15" s="6">
        <v>5078.7</v>
      </c>
      <c r="I15" s="22"/>
      <c r="J15" s="25"/>
      <c r="K15" s="26"/>
      <c r="L15" s="26"/>
      <c r="M15" s="26"/>
      <c r="N15" s="26"/>
      <c r="O15" s="26"/>
      <c r="P15" s="26"/>
      <c r="Q15" s="25"/>
      <c r="R15" s="25"/>
    </row>
    <row r="16" spans="1:18" s="14" customFormat="1" ht="15" customHeight="1" x14ac:dyDescent="0.25">
      <c r="A16" s="11" t="s">
        <v>6</v>
      </c>
      <c r="B16" s="9" t="s">
        <v>44</v>
      </c>
      <c r="C16" s="6">
        <v>1225.8</v>
      </c>
      <c r="D16" s="6">
        <v>1022.9</v>
      </c>
      <c r="E16" s="6">
        <v>877.8</v>
      </c>
      <c r="F16" s="6">
        <v>869</v>
      </c>
      <c r="G16" s="6">
        <v>891.8</v>
      </c>
      <c r="H16" s="6">
        <v>915.5</v>
      </c>
      <c r="I16" s="18"/>
      <c r="J16" s="25"/>
      <c r="K16" s="26"/>
      <c r="L16" s="26"/>
      <c r="M16" s="26"/>
      <c r="N16" s="26"/>
      <c r="O16" s="26"/>
      <c r="P16" s="26"/>
      <c r="Q16" s="25"/>
      <c r="R16" s="25"/>
    </row>
    <row r="17" spans="1:18" ht="14.45" customHeight="1" x14ac:dyDescent="0.25">
      <c r="A17" s="10" t="s">
        <v>43</v>
      </c>
      <c r="B17" s="16" t="s">
        <v>7</v>
      </c>
      <c r="C17" s="6">
        <v>6695.8</v>
      </c>
      <c r="D17" s="6">
        <v>5490.4</v>
      </c>
      <c r="E17" s="6">
        <v>4435.3999999999996</v>
      </c>
      <c r="F17" s="6">
        <v>4435.3999999999996</v>
      </c>
      <c r="G17" s="6">
        <v>4435.3999999999996</v>
      </c>
      <c r="H17" s="6">
        <v>4435.3999999999996</v>
      </c>
      <c r="I17" s="19"/>
      <c r="J17" s="27"/>
      <c r="K17" s="28"/>
      <c r="L17" s="28"/>
      <c r="M17" s="28"/>
      <c r="N17" s="28"/>
      <c r="O17" s="28"/>
      <c r="P17" s="28"/>
      <c r="Q17" s="23"/>
      <c r="R17" s="23"/>
    </row>
    <row r="18" spans="1:18" ht="14.45" customHeight="1" x14ac:dyDescent="0.25">
      <c r="A18" s="34" t="s">
        <v>8</v>
      </c>
      <c r="B18" s="35" t="s">
        <v>9</v>
      </c>
      <c r="C18" s="36">
        <f>C20+C21</f>
        <v>12029.2</v>
      </c>
      <c r="D18" s="36">
        <f t="shared" ref="D18:H18" si="2">D20+D21</f>
        <v>10514.2</v>
      </c>
      <c r="E18" s="36">
        <f t="shared" si="2"/>
        <v>9352.7999999999993</v>
      </c>
      <c r="F18" s="36">
        <f>F20+F21</f>
        <v>9600.9</v>
      </c>
      <c r="G18" s="36">
        <f t="shared" si="2"/>
        <v>9914.5</v>
      </c>
      <c r="H18" s="36">
        <f t="shared" si="2"/>
        <v>10429.599999999999</v>
      </c>
      <c r="I18" s="4"/>
      <c r="J18" s="23"/>
      <c r="K18" s="29"/>
      <c r="L18" s="29"/>
      <c r="M18" s="29"/>
      <c r="N18" s="29"/>
      <c r="O18" s="29"/>
      <c r="P18" s="29"/>
      <c r="Q18" s="23"/>
      <c r="R18" s="23"/>
    </row>
    <row r="19" spans="1:18" ht="13.5" customHeight="1" x14ac:dyDescent="0.25">
      <c r="A19" s="11"/>
      <c r="B19" s="9" t="s">
        <v>4</v>
      </c>
      <c r="C19" s="58"/>
      <c r="D19" s="58"/>
      <c r="E19" s="58"/>
      <c r="F19" s="6"/>
      <c r="G19" s="6"/>
      <c r="H19" s="6"/>
      <c r="I19" s="4"/>
      <c r="J19" s="23"/>
      <c r="K19" s="29"/>
      <c r="L19" s="29"/>
      <c r="M19" s="29"/>
      <c r="N19" s="29"/>
      <c r="O19" s="29"/>
      <c r="P19" s="29"/>
      <c r="Q19" s="23"/>
      <c r="R19" s="23"/>
    </row>
    <row r="20" spans="1:18" ht="15" customHeight="1" x14ac:dyDescent="0.25">
      <c r="A20" s="11" t="s">
        <v>10</v>
      </c>
      <c r="B20" s="9" t="s">
        <v>12</v>
      </c>
      <c r="C20" s="6">
        <v>5333.4</v>
      </c>
      <c r="D20" s="6">
        <v>5023.8</v>
      </c>
      <c r="E20" s="6">
        <v>4917.3999999999996</v>
      </c>
      <c r="F20" s="6">
        <v>5165.5</v>
      </c>
      <c r="G20" s="6">
        <f>G15+G16-G31</f>
        <v>5479.0999999999995</v>
      </c>
      <c r="H20" s="6">
        <f t="shared" ref="H20" si="3">H15+H16-H31</f>
        <v>5994.2</v>
      </c>
      <c r="I20" s="4"/>
      <c r="J20" s="23"/>
      <c r="K20" s="24"/>
      <c r="L20" s="23"/>
      <c r="M20" s="23"/>
      <c r="N20" s="23"/>
      <c r="O20" s="23"/>
      <c r="P20" s="23"/>
      <c r="Q20" s="23"/>
      <c r="R20" s="23"/>
    </row>
    <row r="21" spans="1:18" ht="16.149999999999999" customHeight="1" x14ac:dyDescent="0.25">
      <c r="A21" s="11" t="s">
        <v>11</v>
      </c>
      <c r="B21" s="9" t="s">
        <v>13</v>
      </c>
      <c r="C21" s="6">
        <f>C17</f>
        <v>6695.8</v>
      </c>
      <c r="D21" s="6">
        <f t="shared" ref="D21:H21" si="4">D17</f>
        <v>5490.4</v>
      </c>
      <c r="E21" s="6">
        <f t="shared" si="4"/>
        <v>4435.3999999999996</v>
      </c>
      <c r="F21" s="6">
        <f t="shared" si="4"/>
        <v>4435.3999999999996</v>
      </c>
      <c r="G21" s="6">
        <f t="shared" si="4"/>
        <v>4435.3999999999996</v>
      </c>
      <c r="H21" s="6">
        <f t="shared" si="4"/>
        <v>4435.3999999999996</v>
      </c>
      <c r="I21" s="4"/>
      <c r="J21" s="23"/>
      <c r="K21" s="24"/>
      <c r="L21" s="24"/>
      <c r="M21" s="23"/>
      <c r="N21" s="23"/>
      <c r="O21" s="23"/>
      <c r="P21" s="23"/>
      <c r="Q21" s="23"/>
      <c r="R21" s="23"/>
    </row>
    <row r="22" spans="1:18" ht="15" customHeight="1" x14ac:dyDescent="0.25">
      <c r="A22" s="34" t="s">
        <v>14</v>
      </c>
      <c r="B22" s="35" t="s">
        <v>38</v>
      </c>
      <c r="C22" s="36">
        <f>C13-C18</f>
        <v>-119.90000000000146</v>
      </c>
      <c r="D22" s="36">
        <f t="shared" ref="D22:H22" si="5">D13-D18</f>
        <v>0</v>
      </c>
      <c r="E22" s="36">
        <f t="shared" si="5"/>
        <v>180.10000000000036</v>
      </c>
      <c r="F22" s="36">
        <f>F13-F18</f>
        <v>180.10000000000036</v>
      </c>
      <c r="G22" s="36">
        <f t="shared" si="5"/>
        <v>180.09999999999854</v>
      </c>
      <c r="H22" s="36">
        <f t="shared" si="5"/>
        <v>0</v>
      </c>
      <c r="I22" s="4"/>
      <c r="J22" s="23"/>
      <c r="K22" s="24"/>
      <c r="L22" s="24"/>
      <c r="M22" s="23"/>
      <c r="N22" s="23"/>
      <c r="O22" s="23"/>
      <c r="P22" s="23"/>
      <c r="Q22" s="23"/>
      <c r="R22" s="23"/>
    </row>
    <row r="23" spans="1:18" ht="41.45" customHeight="1" x14ac:dyDescent="0.25">
      <c r="A23" s="11" t="s">
        <v>15</v>
      </c>
      <c r="B23" s="9" t="s">
        <v>16</v>
      </c>
      <c r="C23" s="17">
        <f>-C22/C14</f>
        <v>2.2997985997890373E-2</v>
      </c>
      <c r="D23" s="17">
        <f t="shared" ref="D23" si="6">-D22/D14</f>
        <v>0</v>
      </c>
      <c r="E23" s="17" t="s">
        <v>55</v>
      </c>
      <c r="F23" s="17" t="s">
        <v>55</v>
      </c>
      <c r="G23" s="17" t="s">
        <v>55</v>
      </c>
      <c r="H23" s="17">
        <f t="shared" ref="H23" si="7">-H22/H14</f>
        <v>0</v>
      </c>
      <c r="I23" s="4"/>
    </row>
    <row r="24" spans="1:18" x14ac:dyDescent="0.25">
      <c r="A24" s="34" t="s">
        <v>17</v>
      </c>
      <c r="B24" s="35" t="s">
        <v>39</v>
      </c>
      <c r="C24" s="36">
        <f>C26+C29+C32+C37</f>
        <v>119.9</v>
      </c>
      <c r="D24" s="36">
        <f>D26+D29+D32+D37</f>
        <v>0</v>
      </c>
      <c r="E24" s="36">
        <f>E26+E29+E32+E37</f>
        <v>-180.10000000000002</v>
      </c>
      <c r="F24" s="36">
        <f t="shared" ref="F24:H24" si="8">F26+F29+F32+F37</f>
        <v>-180.1</v>
      </c>
      <c r="G24" s="36">
        <f t="shared" si="8"/>
        <v>-180.1</v>
      </c>
      <c r="H24" s="36">
        <f t="shared" si="8"/>
        <v>0</v>
      </c>
      <c r="I24" s="4"/>
    </row>
    <row r="25" spans="1:18" ht="13.15" customHeight="1" x14ac:dyDescent="0.25">
      <c r="A25" s="11"/>
      <c r="B25" s="9" t="s">
        <v>4</v>
      </c>
      <c r="C25" s="6"/>
      <c r="D25" s="6"/>
      <c r="E25" s="6"/>
      <c r="F25" s="6"/>
      <c r="G25" s="6"/>
      <c r="H25" s="6"/>
      <c r="I25" s="20"/>
      <c r="J25" s="3"/>
    </row>
    <row r="26" spans="1:18" ht="14.45" customHeight="1" x14ac:dyDescent="0.25">
      <c r="A26" s="11" t="s">
        <v>18</v>
      </c>
      <c r="B26" s="9" t="s">
        <v>54</v>
      </c>
      <c r="C26" s="15">
        <f t="shared" ref="C26:H26" si="9">C27-C28</f>
        <v>-1206.5999999999999</v>
      </c>
      <c r="D26" s="15">
        <f t="shared" si="9"/>
        <v>-655.1</v>
      </c>
      <c r="E26" s="15">
        <f t="shared" si="9"/>
        <v>462.69999999999993</v>
      </c>
      <c r="F26" s="15">
        <f t="shared" si="9"/>
        <v>-63</v>
      </c>
      <c r="G26" s="15">
        <f t="shared" si="9"/>
        <v>0</v>
      </c>
      <c r="H26" s="15">
        <f t="shared" si="9"/>
        <v>0</v>
      </c>
      <c r="I26" s="4"/>
    </row>
    <row r="27" spans="1:18" ht="14.45" customHeight="1" x14ac:dyDescent="0.25">
      <c r="A27" s="11"/>
      <c r="B27" s="51" t="s">
        <v>19</v>
      </c>
      <c r="C27" s="52">
        <v>0</v>
      </c>
      <c r="D27" s="52">
        <v>0</v>
      </c>
      <c r="E27" s="52">
        <v>1206.5999999999999</v>
      </c>
      <c r="F27" s="52">
        <v>1206.5999999999999</v>
      </c>
      <c r="G27" s="52">
        <v>1206.5999999999999</v>
      </c>
      <c r="H27" s="52">
        <v>1206.5999999999999</v>
      </c>
      <c r="I27" s="4"/>
    </row>
    <row r="28" spans="1:18" ht="14.25" customHeight="1" x14ac:dyDescent="0.25">
      <c r="A28" s="11"/>
      <c r="B28" s="51" t="s">
        <v>20</v>
      </c>
      <c r="C28" s="52">
        <f>1209.6-3</f>
        <v>1206.5999999999999</v>
      </c>
      <c r="D28" s="52">
        <v>655.1</v>
      </c>
      <c r="E28" s="52">
        <v>743.9</v>
      </c>
      <c r="F28" s="52">
        <f>63+E27</f>
        <v>1269.5999999999999</v>
      </c>
      <c r="G28" s="52">
        <v>1206.5999999999999</v>
      </c>
      <c r="H28" s="52">
        <v>1206.5999999999999</v>
      </c>
      <c r="I28" s="48"/>
      <c r="J28" s="48"/>
      <c r="K28" s="50"/>
      <c r="L28" s="49"/>
      <c r="M28" s="49"/>
      <c r="N28" s="49"/>
    </row>
    <row r="29" spans="1:18" ht="13.15" customHeight="1" x14ac:dyDescent="0.25">
      <c r="A29" s="11" t="s">
        <v>21</v>
      </c>
      <c r="B29" s="9" t="s">
        <v>22</v>
      </c>
      <c r="C29" s="15">
        <f t="shared" ref="C29:H29" si="10">C30-C31</f>
        <v>1206.5999999999999</v>
      </c>
      <c r="D29" s="15">
        <f t="shared" si="10"/>
        <v>655.1</v>
      </c>
      <c r="E29" s="15">
        <f>E30-E31-0.1</f>
        <v>-642.79999999999995</v>
      </c>
      <c r="F29" s="15">
        <f t="shared" si="10"/>
        <v>-117.1</v>
      </c>
      <c r="G29" s="15">
        <f t="shared" si="10"/>
        <v>-180.1</v>
      </c>
      <c r="H29" s="15">
        <f t="shared" si="10"/>
        <v>0</v>
      </c>
      <c r="I29" s="4"/>
    </row>
    <row r="30" spans="1:18" x14ac:dyDescent="0.25">
      <c r="A30" s="11"/>
      <c r="B30" s="51" t="s">
        <v>19</v>
      </c>
      <c r="C30" s="52">
        <f>C28+383</f>
        <v>1589.6</v>
      </c>
      <c r="D30" s="52">
        <f>D28</f>
        <v>655.1</v>
      </c>
      <c r="E30" s="52">
        <v>743.9</v>
      </c>
      <c r="F30" s="52">
        <v>63</v>
      </c>
      <c r="G30" s="52">
        <v>0</v>
      </c>
      <c r="H30" s="52">
        <v>0</v>
      </c>
      <c r="I30" s="21"/>
    </row>
    <row r="31" spans="1:18" x14ac:dyDescent="0.25">
      <c r="A31" s="11"/>
      <c r="B31" s="51" t="s">
        <v>20</v>
      </c>
      <c r="C31" s="52">
        <v>383</v>
      </c>
      <c r="D31" s="52">
        <v>0</v>
      </c>
      <c r="E31" s="52">
        <f>1206.6+180</f>
        <v>1386.6</v>
      </c>
      <c r="F31" s="52">
        <v>180.1</v>
      </c>
      <c r="G31" s="52">
        <v>180.1</v>
      </c>
      <c r="H31" s="52">
        <v>0</v>
      </c>
      <c r="I31" s="53"/>
    </row>
    <row r="32" spans="1:18" ht="13.15" customHeight="1" x14ac:dyDescent="0.25">
      <c r="A32" s="11" t="s">
        <v>24</v>
      </c>
      <c r="B32" s="9" t="s">
        <v>23</v>
      </c>
      <c r="C32" s="15">
        <f t="shared" ref="C32:H32" si="11">C33-C34</f>
        <v>119.9</v>
      </c>
      <c r="D32" s="15">
        <f t="shared" si="11"/>
        <v>0</v>
      </c>
      <c r="E32" s="15">
        <f t="shared" si="11"/>
        <v>0</v>
      </c>
      <c r="F32" s="15">
        <f t="shared" si="11"/>
        <v>0</v>
      </c>
      <c r="G32" s="15">
        <f t="shared" si="11"/>
        <v>0</v>
      </c>
      <c r="H32" s="15">
        <f t="shared" si="11"/>
        <v>0</v>
      </c>
      <c r="I32" s="53"/>
    </row>
    <row r="33" spans="1:11" ht="13.9" customHeight="1" x14ac:dyDescent="0.25">
      <c r="A33" s="11"/>
      <c r="B33" s="51" t="s">
        <v>25</v>
      </c>
      <c r="C33" s="52">
        <v>124.2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4"/>
    </row>
    <row r="34" spans="1:11" ht="15.6" customHeight="1" x14ac:dyDescent="0.25">
      <c r="A34" s="11"/>
      <c r="B34" s="51" t="s">
        <v>29</v>
      </c>
      <c r="C34" s="52">
        <v>4.3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4"/>
    </row>
    <row r="35" spans="1:11" ht="15.6" customHeight="1" x14ac:dyDescent="0.25">
      <c r="A35" s="31"/>
      <c r="B35" s="32"/>
      <c r="C35" s="29"/>
      <c r="D35" s="29"/>
      <c r="E35" s="29"/>
      <c r="F35" s="29"/>
      <c r="G35" s="29"/>
      <c r="H35" s="63">
        <v>5</v>
      </c>
      <c r="I35" s="4"/>
    </row>
    <row r="36" spans="1:11" s="43" customFormat="1" ht="12.75" customHeight="1" x14ac:dyDescent="0.2">
      <c r="A36" s="41">
        <v>1</v>
      </c>
      <c r="B36" s="41">
        <v>2</v>
      </c>
      <c r="C36" s="57">
        <v>3</v>
      </c>
      <c r="D36" s="57">
        <v>4</v>
      </c>
      <c r="E36" s="57">
        <v>5</v>
      </c>
      <c r="F36" s="57">
        <v>6</v>
      </c>
      <c r="G36" s="57">
        <v>7</v>
      </c>
      <c r="H36" s="57">
        <v>8</v>
      </c>
      <c r="I36" s="42"/>
    </row>
    <row r="37" spans="1:11" ht="17.45" customHeight="1" x14ac:dyDescent="0.25">
      <c r="A37" s="11" t="s">
        <v>27</v>
      </c>
      <c r="B37" s="9" t="s">
        <v>26</v>
      </c>
      <c r="C37" s="6">
        <f t="shared" ref="C37:H37" si="12">C38</f>
        <v>0</v>
      </c>
      <c r="D37" s="6">
        <f t="shared" si="12"/>
        <v>0</v>
      </c>
      <c r="E37" s="6">
        <f t="shared" si="12"/>
        <v>0</v>
      </c>
      <c r="F37" s="6">
        <f t="shared" si="12"/>
        <v>0</v>
      </c>
      <c r="G37" s="6">
        <f t="shared" si="12"/>
        <v>0</v>
      </c>
      <c r="H37" s="6">
        <f t="shared" si="12"/>
        <v>0</v>
      </c>
      <c r="I37" s="4"/>
    </row>
    <row r="38" spans="1:11" ht="25.5" x14ac:dyDescent="0.25">
      <c r="A38" s="11"/>
      <c r="B38" s="51" t="s">
        <v>28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4"/>
    </row>
    <row r="39" spans="1:11" ht="30" x14ac:dyDescent="0.25">
      <c r="A39" s="38" t="s">
        <v>30</v>
      </c>
      <c r="B39" s="39" t="s">
        <v>31</v>
      </c>
      <c r="C39" s="40">
        <v>3208.7</v>
      </c>
      <c r="D39" s="40">
        <f>C39-D22</f>
        <v>3208.7</v>
      </c>
      <c r="E39" s="40">
        <f>D39-E22</f>
        <v>3028.5999999999995</v>
      </c>
      <c r="F39" s="40">
        <f>E39-F22</f>
        <v>2848.4999999999991</v>
      </c>
      <c r="G39" s="40">
        <f>F39-G22</f>
        <v>2668.4000000000005</v>
      </c>
      <c r="H39" s="40">
        <f>G39-H22</f>
        <v>2668.4000000000005</v>
      </c>
      <c r="I39" s="4"/>
    </row>
    <row r="40" spans="1:11" x14ac:dyDescent="0.25">
      <c r="A40" s="11"/>
      <c r="B40" s="9" t="s">
        <v>40</v>
      </c>
      <c r="C40" s="17">
        <f t="shared" ref="C40:D40" si="13">C39/(C15+C16)</f>
        <v>0.61545986381509543</v>
      </c>
      <c r="D40" s="17">
        <f t="shared" si="13"/>
        <v>0.63869978900433932</v>
      </c>
      <c r="E40" s="17">
        <f>E39/(E15+E16)</f>
        <v>0.59413437959784199</v>
      </c>
      <c r="F40" s="17">
        <f t="shared" ref="F40:H40" si="14">F39/(F15+F16)</f>
        <v>0.53286815324753045</v>
      </c>
      <c r="G40" s="17">
        <f t="shared" si="14"/>
        <v>0.47151540853830942</v>
      </c>
      <c r="H40" s="17">
        <f t="shared" si="14"/>
        <v>0.44516365820292958</v>
      </c>
      <c r="I40" s="4"/>
    </row>
    <row r="41" spans="1:11" ht="30.75" customHeight="1" x14ac:dyDescent="0.25">
      <c r="A41" s="11" t="s">
        <v>32</v>
      </c>
      <c r="B41" s="9" t="s">
        <v>41</v>
      </c>
      <c r="C41" s="6">
        <f>C27+C30</f>
        <v>1589.6</v>
      </c>
      <c r="D41" s="6">
        <f t="shared" ref="D41:H42" si="15">D27+D30</f>
        <v>655.1</v>
      </c>
      <c r="E41" s="6">
        <f>E27+E30</f>
        <v>1950.5</v>
      </c>
      <c r="F41" s="6">
        <f>F27+F30</f>
        <v>1269.5999999999999</v>
      </c>
      <c r="G41" s="6">
        <f t="shared" si="15"/>
        <v>1206.5999999999999</v>
      </c>
      <c r="H41" s="6">
        <f t="shared" si="15"/>
        <v>1206.5999999999999</v>
      </c>
      <c r="I41" s="4"/>
    </row>
    <row r="42" spans="1:11" ht="45" x14ac:dyDescent="0.25">
      <c r="A42" s="11" t="s">
        <v>34</v>
      </c>
      <c r="B42" s="9" t="s">
        <v>33</v>
      </c>
      <c r="C42" s="6">
        <f>C28+C31</f>
        <v>1589.6</v>
      </c>
      <c r="D42" s="6">
        <f t="shared" si="15"/>
        <v>655.1</v>
      </c>
      <c r="E42" s="6">
        <f>E28+E31</f>
        <v>2130.5</v>
      </c>
      <c r="F42" s="6">
        <f>F28+F31</f>
        <v>1449.6999999999998</v>
      </c>
      <c r="G42" s="6">
        <f>G28+G31</f>
        <v>1386.6999999999998</v>
      </c>
      <c r="H42" s="6">
        <f t="shared" si="15"/>
        <v>1206.5999999999999</v>
      </c>
      <c r="I42" s="54"/>
      <c r="J42" s="55"/>
      <c r="K42" s="56"/>
    </row>
    <row r="43" spans="1:11" ht="18" customHeight="1" x14ac:dyDescent="0.25">
      <c r="A43" s="11" t="s">
        <v>36</v>
      </c>
      <c r="B43" s="9" t="s">
        <v>35</v>
      </c>
      <c r="C43" s="6">
        <v>149.6</v>
      </c>
      <c r="D43" s="6">
        <v>121</v>
      </c>
      <c r="E43" s="6">
        <v>260.5</v>
      </c>
      <c r="F43" s="6">
        <v>372.2</v>
      </c>
      <c r="G43" s="6">
        <v>372.2</v>
      </c>
      <c r="H43" s="6">
        <v>372.2</v>
      </c>
      <c r="I43" s="61" t="s">
        <v>60</v>
      </c>
      <c r="J43" s="55"/>
      <c r="K43" s="56"/>
    </row>
    <row r="44" spans="1:11" x14ac:dyDescent="0.25">
      <c r="A44" s="31"/>
      <c r="B44" s="32"/>
      <c r="C44" s="31"/>
      <c r="D44" s="31"/>
      <c r="E44" s="31"/>
      <c r="F44" s="31"/>
      <c r="G44" s="31"/>
      <c r="H44" s="31"/>
    </row>
    <row r="45" spans="1:11" x14ac:dyDescent="0.25">
      <c r="A45" s="31"/>
      <c r="B45" s="32"/>
      <c r="C45" s="29"/>
      <c r="D45" s="29"/>
      <c r="E45" s="29"/>
      <c r="F45" s="29"/>
      <c r="G45" s="29"/>
      <c r="H45" s="29"/>
    </row>
    <row r="46" spans="1:11" x14ac:dyDescent="0.25">
      <c r="A46" s="31"/>
      <c r="B46" s="32"/>
      <c r="C46" s="29"/>
      <c r="D46" s="29"/>
      <c r="E46" s="29"/>
      <c r="F46" s="29"/>
      <c r="G46" s="29"/>
      <c r="H46" s="29"/>
    </row>
    <row r="47" spans="1:11" x14ac:dyDescent="0.25">
      <c r="A47" s="31"/>
      <c r="B47" s="32"/>
      <c r="C47" s="29"/>
      <c r="D47" s="29"/>
      <c r="E47" s="29"/>
      <c r="F47" s="29"/>
      <c r="G47" s="29"/>
      <c r="H47" s="29"/>
    </row>
    <row r="48" spans="1:11" x14ac:dyDescent="0.25">
      <c r="A48" s="31"/>
      <c r="B48" s="32"/>
      <c r="C48" s="29"/>
      <c r="D48" s="29"/>
      <c r="E48" s="29"/>
      <c r="F48" s="29"/>
      <c r="G48" s="29"/>
      <c r="H48" s="29"/>
    </row>
    <row r="49" spans="1:9" x14ac:dyDescent="0.25">
      <c r="A49" s="31"/>
      <c r="B49" s="32"/>
      <c r="C49" s="29"/>
      <c r="D49" s="29"/>
      <c r="E49" s="29"/>
      <c r="F49" s="29"/>
      <c r="G49" s="29"/>
      <c r="H49" s="29"/>
    </row>
    <row r="50" spans="1:9" x14ac:dyDescent="0.25">
      <c r="A50" s="31"/>
      <c r="B50" s="32"/>
      <c r="C50" s="29"/>
      <c r="D50" s="29"/>
      <c r="E50" s="29"/>
      <c r="F50" s="29"/>
      <c r="G50" s="29"/>
      <c r="H50" s="29"/>
    </row>
    <row r="51" spans="1:9" x14ac:dyDescent="0.25">
      <c r="A51" s="31"/>
      <c r="B51" s="32"/>
      <c r="C51" s="29"/>
      <c r="D51" s="29"/>
      <c r="E51" s="29"/>
      <c r="F51" s="29"/>
      <c r="G51" s="29"/>
      <c r="H51" s="29"/>
    </row>
    <row r="52" spans="1:9" x14ac:dyDescent="0.25">
      <c r="A52" s="31"/>
      <c r="B52" s="32"/>
      <c r="C52" s="29"/>
      <c r="D52" s="29"/>
      <c r="E52" s="29"/>
      <c r="F52" s="29"/>
      <c r="G52" s="29"/>
      <c r="H52" s="29"/>
    </row>
    <row r="53" spans="1:9" x14ac:dyDescent="0.25">
      <c r="A53" s="31"/>
      <c r="B53" s="32"/>
      <c r="C53" s="29"/>
      <c r="D53" s="29"/>
      <c r="E53" s="29"/>
      <c r="F53" s="29"/>
      <c r="G53" s="29"/>
      <c r="H53" s="29"/>
    </row>
    <row r="54" spans="1:9" x14ac:dyDescent="0.25">
      <c r="A54" s="31"/>
      <c r="B54" s="32"/>
      <c r="C54" s="29"/>
      <c r="D54" s="29"/>
      <c r="E54" s="29"/>
      <c r="F54" s="29"/>
      <c r="G54" s="29"/>
      <c r="H54" s="29"/>
    </row>
    <row r="55" spans="1:9" x14ac:dyDescent="0.25">
      <c r="A55" s="31"/>
      <c r="B55" s="32"/>
      <c r="C55" s="29"/>
      <c r="D55" s="29"/>
      <c r="E55" s="29"/>
      <c r="F55" s="29"/>
      <c r="G55" s="29"/>
      <c r="H55" s="29"/>
    </row>
    <row r="56" spans="1:9" x14ac:dyDescent="0.25">
      <c r="A56" s="31"/>
      <c r="B56" s="32"/>
      <c r="C56" s="29"/>
      <c r="D56" s="29"/>
      <c r="E56" s="29"/>
      <c r="F56" s="29"/>
      <c r="G56" s="29"/>
      <c r="H56" s="29"/>
    </row>
    <row r="57" spans="1:9" x14ac:dyDescent="0.25">
      <c r="A57" s="31"/>
      <c r="B57" s="32"/>
      <c r="C57" s="29"/>
      <c r="D57" s="29"/>
      <c r="E57" s="29"/>
      <c r="F57" s="29"/>
      <c r="G57" s="29"/>
      <c r="H57" s="29"/>
    </row>
    <row r="58" spans="1:9" x14ac:dyDescent="0.25">
      <c r="A58" s="31"/>
      <c r="B58" s="32"/>
      <c r="C58" s="29"/>
      <c r="D58" s="29"/>
      <c r="E58" s="29"/>
      <c r="F58" s="29"/>
      <c r="G58" s="29"/>
      <c r="H58" s="29"/>
    </row>
    <row r="59" spans="1:9" x14ac:dyDescent="0.25">
      <c r="A59" s="31"/>
      <c r="B59" s="32"/>
      <c r="C59" s="29"/>
      <c r="D59" s="29"/>
      <c r="E59" s="29"/>
      <c r="F59" s="29"/>
      <c r="G59" s="29"/>
      <c r="H59" s="29"/>
    </row>
    <row r="60" spans="1:9" x14ac:dyDescent="0.25">
      <c r="A60" s="31"/>
      <c r="B60" s="32"/>
      <c r="C60" s="29"/>
      <c r="D60" s="29"/>
      <c r="E60" s="29"/>
      <c r="F60" s="29"/>
      <c r="G60" s="29"/>
      <c r="H60" s="29"/>
    </row>
    <row r="61" spans="1:9" x14ac:dyDescent="0.25">
      <c r="A61" s="7"/>
      <c r="B61" s="8"/>
      <c r="C61" s="8"/>
      <c r="D61" s="8"/>
      <c r="E61" s="8"/>
      <c r="F61" s="8"/>
      <c r="G61" s="8"/>
      <c r="H61" s="8"/>
    </row>
    <row r="62" spans="1:9" x14ac:dyDescent="0.25">
      <c r="A62" s="7"/>
      <c r="B62" s="8"/>
      <c r="C62" s="8"/>
      <c r="D62" s="8"/>
      <c r="E62" s="8"/>
      <c r="F62" s="30"/>
      <c r="G62" s="30"/>
      <c r="H62" s="30"/>
      <c r="I62" s="30"/>
    </row>
    <row r="63" spans="1:9" x14ac:dyDescent="0.25">
      <c r="A63" s="7"/>
      <c r="B63" s="8"/>
      <c r="C63" s="8"/>
      <c r="D63" s="8"/>
      <c r="E63" s="8"/>
      <c r="F63" s="30"/>
      <c r="G63" s="30"/>
      <c r="H63" s="30"/>
      <c r="I63" s="30"/>
    </row>
    <row r="64" spans="1:9" x14ac:dyDescent="0.25">
      <c r="A64" s="7"/>
      <c r="B64" s="8"/>
      <c r="C64" s="8"/>
      <c r="D64" s="8"/>
      <c r="E64" s="8"/>
      <c r="F64" s="8"/>
      <c r="G64" s="8"/>
      <c r="H64" s="8"/>
    </row>
    <row r="65" spans="1:8" x14ac:dyDescent="0.25">
      <c r="A65" s="7"/>
      <c r="B65" s="8"/>
      <c r="C65" s="8"/>
      <c r="D65" s="8"/>
      <c r="E65" s="8"/>
      <c r="F65" s="8"/>
      <c r="G65" s="8"/>
      <c r="H65" s="8"/>
    </row>
    <row r="66" spans="1:8" x14ac:dyDescent="0.25">
      <c r="A66" s="7"/>
      <c r="B66" s="8"/>
      <c r="C66" s="8"/>
      <c r="D66" s="8"/>
      <c r="E66" s="8"/>
      <c r="F66" s="8"/>
      <c r="G66" s="8"/>
    </row>
    <row r="67" spans="1:8" ht="15.75" x14ac:dyDescent="0.25">
      <c r="A67" s="7"/>
      <c r="B67" s="8"/>
      <c r="C67" s="8"/>
      <c r="D67" s="8"/>
      <c r="E67" s="8"/>
      <c r="F67" s="8"/>
      <c r="G67" s="8"/>
      <c r="H67" s="62">
        <v>6</v>
      </c>
    </row>
    <row r="68" spans="1:8" x14ac:dyDescent="0.25">
      <c r="A68" s="7"/>
      <c r="B68" s="8"/>
      <c r="C68" s="8"/>
      <c r="D68" s="8"/>
      <c r="E68" s="8"/>
      <c r="F68" s="8"/>
      <c r="G68" s="8"/>
      <c r="H68" s="8"/>
    </row>
    <row r="69" spans="1:8" x14ac:dyDescent="0.25">
      <c r="A69" s="7"/>
      <c r="B69" s="8"/>
      <c r="C69" s="8"/>
      <c r="D69" s="8"/>
      <c r="E69" s="8"/>
      <c r="F69" s="8"/>
      <c r="G69" s="8"/>
      <c r="H69" s="8"/>
    </row>
    <row r="70" spans="1:8" x14ac:dyDescent="0.25">
      <c r="A70" s="7"/>
      <c r="B70" s="8"/>
      <c r="C70" s="8"/>
      <c r="D70" s="8"/>
      <c r="E70" s="8"/>
      <c r="F70" s="8"/>
      <c r="G70" s="8"/>
      <c r="H70" s="8"/>
    </row>
    <row r="71" spans="1:8" x14ac:dyDescent="0.25">
      <c r="A71" s="7"/>
      <c r="B71" s="8"/>
      <c r="C71" s="8"/>
      <c r="D71" s="8"/>
      <c r="E71" s="8"/>
      <c r="F71" s="8"/>
      <c r="G71" s="8"/>
      <c r="H71" s="8"/>
    </row>
    <row r="72" spans="1:8" x14ac:dyDescent="0.25">
      <c r="A72" s="7"/>
      <c r="B72" s="8"/>
      <c r="C72" s="8"/>
      <c r="D72" s="8"/>
      <c r="E72" s="8"/>
      <c r="F72" s="8"/>
      <c r="G72" s="8"/>
      <c r="H72" s="8"/>
    </row>
    <row r="73" spans="1:8" x14ac:dyDescent="0.25">
      <c r="A73" s="7"/>
      <c r="B73" s="8"/>
      <c r="C73" s="8"/>
      <c r="D73" s="8"/>
      <c r="E73" s="8"/>
      <c r="F73" s="8"/>
      <c r="G73" s="8"/>
      <c r="H73" s="8"/>
    </row>
    <row r="74" spans="1:8" x14ac:dyDescent="0.25">
      <c r="A74" s="7"/>
      <c r="B74" s="8"/>
      <c r="C74" s="8"/>
      <c r="D74" s="8"/>
      <c r="E74" s="8"/>
      <c r="F74" s="8"/>
      <c r="G74" s="8"/>
      <c r="H74" s="8"/>
    </row>
    <row r="75" spans="1:8" x14ac:dyDescent="0.25">
      <c r="A75" s="7"/>
      <c r="B75" s="8"/>
      <c r="C75" s="8"/>
      <c r="D75" s="8"/>
      <c r="E75" s="8"/>
      <c r="F75" s="8"/>
      <c r="G75" s="8"/>
      <c r="H75" s="8"/>
    </row>
    <row r="76" spans="1:8" x14ac:dyDescent="0.25">
      <c r="A76" s="7"/>
      <c r="B76" s="8"/>
      <c r="C76" s="8"/>
      <c r="D76" s="8"/>
      <c r="E76" s="8"/>
      <c r="F76" s="8"/>
      <c r="G76" s="8"/>
      <c r="H76" s="8"/>
    </row>
    <row r="77" spans="1:8" x14ac:dyDescent="0.25">
      <c r="A77" s="7"/>
      <c r="B77" s="8"/>
      <c r="C77" s="8"/>
      <c r="D77" s="8"/>
      <c r="E77" s="8"/>
      <c r="F77" s="8"/>
      <c r="G77" s="8"/>
      <c r="H77" s="8"/>
    </row>
    <row r="78" spans="1:8" x14ac:dyDescent="0.25">
      <c r="A78" s="7"/>
      <c r="B78" s="8"/>
      <c r="C78" s="8"/>
      <c r="D78" s="8"/>
      <c r="E78" s="8"/>
      <c r="F78" s="8"/>
      <c r="G78" s="8"/>
      <c r="H78" s="8"/>
    </row>
    <row r="79" spans="1:8" x14ac:dyDescent="0.25">
      <c r="A79" s="7"/>
      <c r="B79" s="8"/>
      <c r="C79" s="8"/>
      <c r="D79" s="8"/>
      <c r="E79" s="8"/>
      <c r="F79" s="8"/>
      <c r="G79" s="8"/>
      <c r="H79" s="8"/>
    </row>
    <row r="80" spans="1:8" x14ac:dyDescent="0.25">
      <c r="A80" s="7"/>
      <c r="B80" s="8"/>
      <c r="C80" s="8"/>
      <c r="D80" s="8"/>
      <c r="E80" s="8"/>
      <c r="F80" s="8"/>
      <c r="G80" s="8"/>
      <c r="H80" s="8"/>
    </row>
    <row r="81" spans="1:8" x14ac:dyDescent="0.25">
      <c r="A81" s="7"/>
      <c r="B81" s="8"/>
      <c r="C81" s="8"/>
      <c r="D81" s="8"/>
      <c r="E81" s="8"/>
      <c r="F81" s="8"/>
      <c r="G81" s="8"/>
      <c r="H81" s="8"/>
    </row>
    <row r="82" spans="1:8" x14ac:dyDescent="0.25">
      <c r="A82" s="7"/>
      <c r="B82" s="8"/>
      <c r="C82" s="8"/>
      <c r="D82" s="8"/>
      <c r="E82" s="8"/>
      <c r="F82" s="8"/>
      <c r="G82" s="8"/>
      <c r="H82" s="8"/>
    </row>
  </sheetData>
  <mergeCells count="9">
    <mergeCell ref="I5:J7"/>
    <mergeCell ref="E6:H6"/>
    <mergeCell ref="E7:H7"/>
    <mergeCell ref="A9:H9"/>
    <mergeCell ref="E1:H1"/>
    <mergeCell ref="E2:H2"/>
    <mergeCell ref="E4:H4"/>
    <mergeCell ref="E3:H3"/>
    <mergeCell ref="E5:H5"/>
  </mergeCells>
  <pageMargins left="0.51181102362204722" right="0.51181102362204722" top="0.35433070866141736" bottom="0.19685039370078741" header="0" footer="0"/>
  <pageSetup paperSize="9" orientation="landscape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основные параметры</vt:lpstr>
      <vt:lpstr>'основные параметры'!Область_печати</vt:lpstr>
    </vt:vector>
  </TitlesOfParts>
  <Company>GorFU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Lezina</dc:creator>
  <cp:lastModifiedBy>Наталья В. Бочарова</cp:lastModifiedBy>
  <cp:lastPrinted>2024-01-25T09:12:00Z</cp:lastPrinted>
  <dcterms:created xsi:type="dcterms:W3CDTF">2015-05-13T06:50:54Z</dcterms:created>
  <dcterms:modified xsi:type="dcterms:W3CDTF">2024-02-05T07:47:28Z</dcterms:modified>
</cp:coreProperties>
</file>